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OneDrive\Alytus_kogeneracija\3_Doc\Pirkimo dokumentai\TS\PRIEDAI\"/>
    </mc:Choice>
  </mc:AlternateContent>
  <bookViews>
    <workbookView xWindow="0" yWindow="0" windowWidth="28800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D15" i="1" l="1"/>
  <c r="D21" i="1" s="1"/>
  <c r="F10" i="1"/>
  <c r="F17" i="1"/>
  <c r="E16" i="1"/>
  <c r="E20" i="1"/>
  <c r="E15" i="1" l="1"/>
  <c r="G11" i="1"/>
  <c r="E22" i="1"/>
  <c r="F22" i="1"/>
  <c r="F20" i="1"/>
  <c r="G20" i="1" s="1"/>
  <c r="G19" i="1"/>
  <c r="E17" i="1"/>
  <c r="G17" i="1" s="1"/>
  <c r="F16" i="1"/>
  <c r="F18" i="1" s="1"/>
  <c r="F15" i="1"/>
  <c r="F21" i="1" s="1"/>
  <c r="G14" i="1"/>
  <c r="G13" i="1"/>
  <c r="G15" i="1" l="1"/>
  <c r="E18" i="1"/>
  <c r="G18" i="1" s="1"/>
  <c r="E12" i="1"/>
  <c r="G16" i="1"/>
  <c r="F12" i="1" l="1"/>
  <c r="G12" i="1" s="1"/>
  <c r="G10" i="1"/>
  <c r="G22" i="1" s="1"/>
  <c r="G21" i="1" l="1"/>
</calcChain>
</file>

<file path=xl/sharedStrings.xml><?xml version="1.0" encoding="utf-8"?>
<sst xmlns="http://schemas.openxmlformats.org/spreadsheetml/2006/main" count="50" uniqueCount="40">
  <si>
    <t>Nr.</t>
  </si>
  <si>
    <t>Rodiklis</t>
  </si>
  <si>
    <t>Suma</t>
  </si>
  <si>
    <t>Nominalus</t>
  </si>
  <si>
    <t>Minimalus</t>
  </si>
  <si>
    <t>Darbo valandos, val./metus</t>
  </si>
  <si>
    <t>Katilo garo slėgis, bar (a)</t>
  </si>
  <si>
    <t>Garo gamyba, kg/h</t>
  </si>
  <si>
    <t>Garo katilo naudingo veiksmo koeficientas, proc.</t>
  </si>
  <si>
    <t>Gamybos režimas</t>
  </si>
  <si>
    <t>Nevertinama</t>
  </si>
  <si>
    <t>Lentelėse įvestų formulių keisti neleidžiama.</t>
  </si>
  <si>
    <t>Tiekėjas pildo tik geltonai pažymėtus langelius (celes)</t>
  </si>
  <si>
    <t>*</t>
  </si>
  <si>
    <t>**</t>
  </si>
  <si>
    <t>***</t>
  </si>
  <si>
    <t>Biokuro (miško kirtimo atliekų) techniniai parametrai nurodyti Pirkimo sąlygų 1 priedo "Techninės specifikacijos" 4.4.2. punkte</t>
  </si>
  <si>
    <t>Vidutinė galia apskaičiuojama kaip per periodą pagamintos ar sunaudotos energijos (elektros, šilumos arba kuro (MWh)) santykis su periodo trukme (h)</t>
  </si>
  <si>
    <t>Reikalavimai TE elektros sąnaudų apskaitai nurodyti Pirkimo sąlygų 1 priedo "Techninės specifikacijos" 2 skyriuje</t>
  </si>
  <si>
    <r>
      <t xml:space="preserve">Garo temperatūra, </t>
    </r>
    <r>
      <rPr>
        <vertAlign val="superscript"/>
        <sz val="11"/>
        <color theme="1"/>
        <rFont val="Times New Roman"/>
        <family val="1"/>
      </rPr>
      <t>o</t>
    </r>
    <r>
      <rPr>
        <sz val="11"/>
        <color theme="1"/>
        <rFont val="Times New Roman"/>
        <family val="1"/>
      </rPr>
      <t>C</t>
    </r>
  </si>
  <si>
    <t>****</t>
  </si>
  <si>
    <t>Šiluminė galia ant TE kolektoriaus, MW (vidutinė galia*)****</t>
  </si>
  <si>
    <t>Šilumos gamybos režimas</t>
  </si>
  <si>
    <t>KE šilumos gamyba į CŠT tinklą****, MWh</t>
  </si>
  <si>
    <t>KE generatoriaus elektros galia, MW (vidutinė galia*)</t>
  </si>
  <si>
    <t>KE savos elektros reikmės, MW (vidutinė galia)*,**</t>
  </si>
  <si>
    <r>
      <t xml:space="preserve">KE elektros "atidavimas" </t>
    </r>
    <r>
      <rPr>
        <i/>
        <sz val="11"/>
        <color theme="1"/>
        <rFont val="Times New Roman"/>
        <family val="1"/>
      </rPr>
      <t>netto</t>
    </r>
    <r>
      <rPr>
        <sz val="11"/>
        <color theme="1"/>
        <rFont val="Times New Roman"/>
        <family val="1"/>
      </rPr>
      <t>, MW (vidutinė galia*)</t>
    </r>
  </si>
  <si>
    <t>KE elektros gamyba, MWh</t>
  </si>
  <si>
    <t>KE elektros savos reikmės, MWh**</t>
  </si>
  <si>
    <t>KE elektros pardavimas į tinklą, MWh</t>
  </si>
  <si>
    <t>KE kuro suvartojimas, MW (vidutinė galia)***</t>
  </si>
  <si>
    <t>KE kuro suvartojimas, MWh</t>
  </si>
  <si>
    <r>
      <t xml:space="preserve">KE naudingo veiksmo koeficientas****, </t>
    </r>
    <r>
      <rPr>
        <i/>
        <sz val="11"/>
        <color theme="1"/>
        <rFont val="Times New Roman"/>
        <family val="1"/>
      </rPr>
      <t>netto</t>
    </r>
    <r>
      <rPr>
        <sz val="11"/>
        <color theme="1"/>
        <rFont val="Times New Roman"/>
        <family val="1"/>
      </rPr>
      <t>, proc.</t>
    </r>
  </si>
  <si>
    <r>
      <t>KE elektros ir šilumos galių santykis (</t>
    </r>
    <r>
      <rPr>
        <i/>
        <sz val="11"/>
        <color theme="1"/>
        <rFont val="Times New Roman"/>
        <family val="1"/>
      </rPr>
      <t>Heat to Power ratio</t>
    </r>
    <r>
      <rPr>
        <sz val="11"/>
        <color theme="1"/>
        <rFont val="Times New Roman"/>
        <family val="1"/>
      </rPr>
      <t xml:space="preserve"> - angl. k.) santykis</t>
    </r>
  </si>
  <si>
    <t>KE energijos gamyba ir garantuojami pramtrai (rodikliai)</t>
  </si>
  <si>
    <t>KE kiti gamybos parametrai</t>
  </si>
  <si>
    <t>Su dūmų kondensaciniu ekonomaizeriu (DKE) atgaunama šiluma</t>
  </si>
  <si>
    <t>7 PRIEDAS. KE šilumos gamybos grafikas ir garantiniai rodikliai</t>
  </si>
  <si>
    <t>Pastaba:</t>
  </si>
  <si>
    <r>
      <t>Garantiniai rodikliai pateikiami esant 45</t>
    </r>
    <r>
      <rPr>
        <vertAlign val="superscript"/>
        <sz val="11"/>
        <color theme="1"/>
        <rFont val="Times New Roman"/>
        <family val="1"/>
      </rPr>
      <t>o</t>
    </r>
    <r>
      <rPr>
        <sz val="11"/>
        <color theme="1"/>
        <rFont val="Times New Roman"/>
        <family val="1"/>
      </rPr>
      <t>C grįžtamai ir 85</t>
    </r>
    <r>
      <rPr>
        <vertAlign val="superscript"/>
        <sz val="11"/>
        <color theme="1"/>
        <rFont val="Times New Roman"/>
        <family val="1"/>
      </rPr>
      <t>o</t>
    </r>
    <r>
      <rPr>
        <sz val="11"/>
        <color theme="1"/>
        <rFont val="Times New Roman"/>
        <family val="1"/>
      </rPr>
      <t>C paduodamai į tinklą (vidinio kontūro) nuo TE kolektorių vandens temperatūrai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</si>
</sst>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i/>
      <sz val="11"/>
      <color rgb="FFFF0000"/>
      <name val="Times New Roman"/>
      <family val="1"/>
    </font>
    <font>
      <i/>
      <sz val="9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2" borderId="3" xfId="0" applyFont="1" applyFill="1" applyBorder="1"/>
    <xf numFmtId="0" fontId="2" fillId="0" borderId="1" xfId="0" applyFont="1" applyBorder="1" applyAlignment="1">
      <alignment horizontal="center" vertical="center"/>
    </xf>
    <xf numFmtId="9" fontId="2" fillId="0" borderId="1" xfId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/>
    <xf numFmtId="164" fontId="3" fillId="3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4" fillId="3" borderId="10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3" fontId="4" fillId="3" borderId="10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10" fontId="3" fillId="3" borderId="1" xfId="1" applyNumberFormat="1" applyFont="1" applyFill="1" applyBorder="1" applyAlignment="1">
      <alignment horizontal="center" vertical="center"/>
    </xf>
    <xf numFmtId="10" fontId="4" fillId="3" borderId="10" xfId="1" applyNumberFormat="1" applyFont="1" applyFill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/>
    <xf numFmtId="0" fontId="5" fillId="3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9" fillId="0" borderId="0" xfId="0" applyFont="1" applyBorder="1"/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5"/>
  <sheetViews>
    <sheetView tabSelected="1" zoomScale="130" zoomScaleNormal="130" workbookViewId="0">
      <pane xSplit="1" ySplit="5" topLeftCell="B24" activePane="bottomRight" state="frozen"/>
      <selection pane="topRight" activeCell="B1" sqref="B1"/>
      <selection pane="bottomLeft" activeCell="A6" sqref="A6"/>
      <selection pane="bottomRight" activeCell="E33" sqref="E33"/>
    </sheetView>
  </sheetViews>
  <sheetFormatPr defaultColWidth="8.85546875" defaultRowHeight="15" x14ac:dyDescent="0.25"/>
  <cols>
    <col min="1" max="1" width="1.85546875" style="2" customWidth="1"/>
    <col min="2" max="2" width="8.7109375" style="2" customWidth="1"/>
    <col min="3" max="3" width="64.140625" style="2" customWidth="1"/>
    <col min="4" max="4" width="12.42578125" style="2" bestFit="1" customWidth="1"/>
    <col min="5" max="5" width="10.42578125" style="2" bestFit="1" customWidth="1"/>
    <col min="6" max="16384" width="8.85546875" style="2"/>
  </cols>
  <sheetData>
    <row r="1" spans="2:7" x14ac:dyDescent="0.25">
      <c r="B1" s="1" t="s">
        <v>37</v>
      </c>
    </row>
    <row r="2" spans="2:7" ht="5.0999999999999996" customHeight="1" x14ac:dyDescent="0.25">
      <c r="B2" s="1"/>
    </row>
    <row r="3" spans="2:7" x14ac:dyDescent="0.25">
      <c r="B3" s="3" t="s">
        <v>11</v>
      </c>
    </row>
    <row r="4" spans="2:7" ht="5.0999999999999996" customHeight="1" thickBot="1" x14ac:dyDescent="0.3">
      <c r="B4" s="3"/>
    </row>
    <row r="5" spans="2:7" ht="15.75" thickBot="1" x14ac:dyDescent="0.3">
      <c r="B5" s="4"/>
      <c r="C5" s="2" t="s">
        <v>12</v>
      </c>
    </row>
    <row r="7" spans="2:7" ht="15.75" thickBot="1" x14ac:dyDescent="0.3">
      <c r="B7" s="1" t="s">
        <v>34</v>
      </c>
    </row>
    <row r="8" spans="2:7" x14ac:dyDescent="0.25">
      <c r="B8" s="36" t="s">
        <v>0</v>
      </c>
      <c r="C8" s="38" t="s">
        <v>1</v>
      </c>
      <c r="D8" s="39" t="s">
        <v>22</v>
      </c>
      <c r="E8" s="39"/>
      <c r="F8" s="39"/>
      <c r="G8" s="32" t="s">
        <v>2</v>
      </c>
    </row>
    <row r="9" spans="2:7" x14ac:dyDescent="0.25">
      <c r="B9" s="37"/>
      <c r="C9" s="34"/>
      <c r="D9" s="5" t="s">
        <v>4</v>
      </c>
      <c r="E9" s="6" t="s">
        <v>3</v>
      </c>
      <c r="F9" s="6">
        <v>0.5</v>
      </c>
      <c r="G9" s="33"/>
    </row>
    <row r="10" spans="2:7" x14ac:dyDescent="0.25">
      <c r="B10" s="7">
        <v>1</v>
      </c>
      <c r="C10" s="8" t="s">
        <v>21</v>
      </c>
      <c r="D10" s="9">
        <v>2.5</v>
      </c>
      <c r="E10" s="10"/>
      <c r="F10" s="9">
        <f>$E$10*F9</f>
        <v>0</v>
      </c>
      <c r="G10" s="11">
        <f>ROUND(SUMPRODUCT(E10:F10,$E$11:$F$11)/SUM($E$11:$F$11),3)</f>
        <v>0</v>
      </c>
    </row>
    <row r="11" spans="2:7" x14ac:dyDescent="0.25">
      <c r="B11" s="7">
        <v>2</v>
      </c>
      <c r="C11" s="8" t="s">
        <v>5</v>
      </c>
      <c r="D11" s="12" t="s">
        <v>10</v>
      </c>
      <c r="E11" s="13">
        <v>4600</v>
      </c>
      <c r="F11" s="13">
        <v>3600</v>
      </c>
      <c r="G11" s="14">
        <f>SUM(E11:F11)</f>
        <v>8200</v>
      </c>
    </row>
    <row r="12" spans="2:7" x14ac:dyDescent="0.25">
      <c r="B12" s="7">
        <v>3</v>
      </c>
      <c r="C12" s="8" t="s">
        <v>23</v>
      </c>
      <c r="D12" s="12" t="s">
        <v>10</v>
      </c>
      <c r="E12" s="13">
        <f>ROUND(E10*E11,0)</f>
        <v>0</v>
      </c>
      <c r="F12" s="13">
        <f t="shared" ref="F12" si="0">ROUND(F10*F11,0)</f>
        <v>0</v>
      </c>
      <c r="G12" s="14">
        <f>SUM(E12:F12)</f>
        <v>0</v>
      </c>
    </row>
    <row r="13" spans="2:7" x14ac:dyDescent="0.25">
      <c r="B13" s="7">
        <v>4</v>
      </c>
      <c r="C13" s="8" t="s">
        <v>24</v>
      </c>
      <c r="D13" s="10"/>
      <c r="E13" s="15"/>
      <c r="F13" s="15"/>
      <c r="G13" s="16">
        <f>ROUND(SUMPRODUCT(E13:F13,$E$11:$F$11)/SUM($E$11:$F$11),3)</f>
        <v>0</v>
      </c>
    </row>
    <row r="14" spans="2:7" x14ac:dyDescent="0.25">
      <c r="B14" s="7">
        <v>5</v>
      </c>
      <c r="C14" s="8" t="s">
        <v>25</v>
      </c>
      <c r="D14" s="10"/>
      <c r="E14" s="15"/>
      <c r="F14" s="15"/>
      <c r="G14" s="16">
        <f>ROUND(SUMPRODUCT(E14:F14,$E$11:$F$11)/SUM($E$11:$F$11),3)</f>
        <v>0</v>
      </c>
    </row>
    <row r="15" spans="2:7" x14ac:dyDescent="0.25">
      <c r="B15" s="7">
        <v>6</v>
      </c>
      <c r="C15" s="8" t="s">
        <v>26</v>
      </c>
      <c r="D15" s="9">
        <f t="shared" ref="D15" si="1">D13-D14</f>
        <v>0</v>
      </c>
      <c r="E15" s="9">
        <f>E13-E14</f>
        <v>0</v>
      </c>
      <c r="F15" s="9">
        <f t="shared" ref="F15" si="2">F13-F14</f>
        <v>0</v>
      </c>
      <c r="G15" s="11">
        <f>ROUND(SUMPRODUCT(E15:F15,$E$11:$F$11)/SUM($E$11:$F$11),3)</f>
        <v>0</v>
      </c>
    </row>
    <row r="16" spans="2:7" x14ac:dyDescent="0.25">
      <c r="B16" s="7">
        <v>7</v>
      </c>
      <c r="C16" s="8" t="s">
        <v>27</v>
      </c>
      <c r="D16" s="12" t="s">
        <v>10</v>
      </c>
      <c r="E16" s="17">
        <f>ROUND(E13*E11,0)</f>
        <v>0</v>
      </c>
      <c r="F16" s="17">
        <f t="shared" ref="F16" si="3">ROUND(F13*F11,0)</f>
        <v>0</v>
      </c>
      <c r="G16" s="14">
        <f>SUM(E16:F16)</f>
        <v>0</v>
      </c>
    </row>
    <row r="17" spans="2:7" x14ac:dyDescent="0.25">
      <c r="B17" s="7">
        <v>8</v>
      </c>
      <c r="C17" s="8" t="s">
        <v>28</v>
      </c>
      <c r="D17" s="12" t="s">
        <v>10</v>
      </c>
      <c r="E17" s="17">
        <f>ROUND(E14*E11,0)</f>
        <v>0</v>
      </c>
      <c r="F17" s="17">
        <f>ROUND(F14*F11,0)</f>
        <v>0</v>
      </c>
      <c r="G17" s="14">
        <f>SUM(E17:F17)</f>
        <v>0</v>
      </c>
    </row>
    <row r="18" spans="2:7" x14ac:dyDescent="0.25">
      <c r="B18" s="7">
        <v>9</v>
      </c>
      <c r="C18" s="8" t="s">
        <v>29</v>
      </c>
      <c r="D18" s="12" t="s">
        <v>10</v>
      </c>
      <c r="E18" s="17">
        <f>E16-E17</f>
        <v>0</v>
      </c>
      <c r="F18" s="17">
        <f t="shared" ref="F18" si="4">F16-F17</f>
        <v>0</v>
      </c>
      <c r="G18" s="14">
        <f>SUM(E18:F18)</f>
        <v>0</v>
      </c>
    </row>
    <row r="19" spans="2:7" x14ac:dyDescent="0.25">
      <c r="B19" s="7">
        <v>10</v>
      </c>
      <c r="C19" s="8" t="s">
        <v>30</v>
      </c>
      <c r="D19" s="10"/>
      <c r="E19" s="10"/>
      <c r="F19" s="10"/>
      <c r="G19" s="11">
        <f>ROUND(SUMPRODUCT(E19:F19,$E$11:$F$11)/SUM($E$11:$F$11),3)</f>
        <v>0</v>
      </c>
    </row>
    <row r="20" spans="2:7" x14ac:dyDescent="0.25">
      <c r="B20" s="7">
        <v>11</v>
      </c>
      <c r="C20" s="8" t="s">
        <v>31</v>
      </c>
      <c r="D20" s="12" t="s">
        <v>10</v>
      </c>
      <c r="E20" s="13">
        <f>ROUND(E19*E11,0)</f>
        <v>0</v>
      </c>
      <c r="F20" s="13">
        <f t="shared" ref="F20" si="5">ROUND(F19*F11,0)</f>
        <v>0</v>
      </c>
      <c r="G20" s="14">
        <f>SUM(E20:F20)</f>
        <v>0</v>
      </c>
    </row>
    <row r="21" spans="2:7" x14ac:dyDescent="0.25">
      <c r="B21" s="7">
        <v>12</v>
      </c>
      <c r="C21" s="8" t="s">
        <v>32</v>
      </c>
      <c r="D21" s="18" t="e">
        <f>IF(ROUND((D10+D15)/D19,4)&lt;=0.75,"Neatitinka TS",ROUND((D10+D15)/D19,4))</f>
        <v>#DIV/0!</v>
      </c>
      <c r="E21" s="18" t="e">
        <f>IF(ROUND((E10+E15)/E19,4)&lt;1,"Neatitinka TS",ROUND((E10+E15)/E19,4))</f>
        <v>#DIV/0!</v>
      </c>
      <c r="F21" s="18" t="e">
        <f>ROUND((F10+F15)/F19,4)</f>
        <v>#DIV/0!</v>
      </c>
      <c r="G21" s="19" t="e">
        <f t="shared" ref="G21" si="6">ROUND((G10+G15)/G19,4)</f>
        <v>#DIV/0!</v>
      </c>
    </row>
    <row r="22" spans="2:7" ht="15.75" thickBot="1" x14ac:dyDescent="0.3">
      <c r="B22" s="20">
        <v>13</v>
      </c>
      <c r="C22" s="21" t="s">
        <v>33</v>
      </c>
      <c r="D22" s="22" t="s">
        <v>10</v>
      </c>
      <c r="E22" s="23" t="e">
        <f t="shared" ref="E22:G22" si="7">ROUND(E13/E10,3)</f>
        <v>#DIV/0!</v>
      </c>
      <c r="F22" s="23" t="e">
        <f t="shared" si="7"/>
        <v>#DIV/0!</v>
      </c>
      <c r="G22" s="24" t="e">
        <f t="shared" si="7"/>
        <v>#DIV/0!</v>
      </c>
    </row>
    <row r="23" spans="2:7" ht="18" x14ac:dyDescent="0.25">
      <c r="B23" s="41" t="s">
        <v>38</v>
      </c>
      <c r="C23" s="40" t="s">
        <v>39</v>
      </c>
      <c r="D23" s="42"/>
      <c r="E23" s="43"/>
      <c r="F23" s="43"/>
      <c r="G23" s="44"/>
    </row>
    <row r="24" spans="2:7" x14ac:dyDescent="0.25">
      <c r="B24" s="31" t="s">
        <v>13</v>
      </c>
      <c r="C24" s="25" t="s">
        <v>17</v>
      </c>
    </row>
    <row r="25" spans="2:7" x14ac:dyDescent="0.25">
      <c r="B25" s="31" t="s">
        <v>14</v>
      </c>
      <c r="C25" s="25" t="s">
        <v>18</v>
      </c>
    </row>
    <row r="26" spans="2:7" x14ac:dyDescent="0.25">
      <c r="B26" s="31" t="s">
        <v>15</v>
      </c>
      <c r="C26" s="26" t="s">
        <v>16</v>
      </c>
    </row>
    <row r="27" spans="2:7" x14ac:dyDescent="0.25">
      <c r="B27" s="31" t="s">
        <v>20</v>
      </c>
      <c r="C27" s="26" t="s">
        <v>36</v>
      </c>
    </row>
    <row r="29" spans="2:7" x14ac:dyDescent="0.25">
      <c r="B29" s="1" t="s">
        <v>35</v>
      </c>
    </row>
    <row r="30" spans="2:7" x14ac:dyDescent="0.25">
      <c r="B30" s="34" t="s">
        <v>0</v>
      </c>
      <c r="C30" s="34" t="s">
        <v>1</v>
      </c>
      <c r="D30" s="35" t="s">
        <v>9</v>
      </c>
      <c r="E30" s="35"/>
      <c r="F30" s="35"/>
    </row>
    <row r="31" spans="2:7" x14ac:dyDescent="0.25">
      <c r="B31" s="34"/>
      <c r="C31" s="34"/>
      <c r="D31" s="5" t="s">
        <v>4</v>
      </c>
      <c r="E31" s="6" t="s">
        <v>3</v>
      </c>
      <c r="F31" s="6">
        <v>0.5</v>
      </c>
    </row>
    <row r="32" spans="2:7" x14ac:dyDescent="0.25">
      <c r="B32" s="27">
        <v>1</v>
      </c>
      <c r="C32" s="28" t="s">
        <v>6</v>
      </c>
      <c r="D32" s="29"/>
      <c r="E32" s="29"/>
      <c r="F32" s="29"/>
    </row>
    <row r="33" spans="2:6" ht="18" x14ac:dyDescent="0.25">
      <c r="B33" s="27">
        <v>2</v>
      </c>
      <c r="C33" s="28" t="s">
        <v>19</v>
      </c>
      <c r="D33" s="30"/>
      <c r="E33" s="30"/>
      <c r="F33" s="30"/>
    </row>
    <row r="34" spans="2:6" x14ac:dyDescent="0.25">
      <c r="B34" s="27">
        <v>3</v>
      </c>
      <c r="C34" s="28" t="s">
        <v>7</v>
      </c>
      <c r="D34" s="30"/>
      <c r="E34" s="30"/>
      <c r="F34" s="30"/>
    </row>
    <row r="35" spans="2:6" x14ac:dyDescent="0.25">
      <c r="B35" s="27">
        <v>4</v>
      </c>
      <c r="C35" s="28" t="s">
        <v>8</v>
      </c>
      <c r="D35" s="30"/>
      <c r="E35" s="30"/>
      <c r="F35" s="30"/>
    </row>
  </sheetData>
  <protectedRanges>
    <protectedRange sqref="D10 D13:F14 D19:F19 D32:F35" name="Rangovo duomenys_1"/>
  </protectedRanges>
  <mergeCells count="7">
    <mergeCell ref="G8:G9"/>
    <mergeCell ref="B30:B31"/>
    <mergeCell ref="C30:C31"/>
    <mergeCell ref="D30:F30"/>
    <mergeCell ref="B8:B9"/>
    <mergeCell ref="C8:C9"/>
    <mergeCell ref="D8:F8"/>
  </mergeCells>
  <pageMargins left="0.7" right="0.7" top="0.75" bottom="0.75" header="0.3" footer="0.3"/>
  <pageSetup paperSize="9" scale="99" fitToWidth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2021-01-26T20:56:07Z</cp:lastPrinted>
  <dcterms:created xsi:type="dcterms:W3CDTF">2020-12-15T08:23:50Z</dcterms:created>
  <dcterms:modified xsi:type="dcterms:W3CDTF">2021-01-26T21:07:51Z</dcterms:modified>
</cp:coreProperties>
</file>